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99C0897C-A144-4E6B-B675-1CE5B4E1A428}" xr6:coauthVersionLast="46" xr6:coauthVersionMax="46" xr10:uidLastSave="{00000000-0000-0000-0000-000000000000}"/>
  <bookViews>
    <workbookView xWindow="-120" yWindow="-120" windowWidth="24240" windowHeight="13140" activeTab="2" xr2:uid="{7DEE3C19-4C5D-4EAF-BCB0-0815011CD647}"/>
  </bookViews>
  <sheets>
    <sheet name="BALANCE GENERAL" sheetId="1" r:id="rId1"/>
    <sheet name="Hoja2" sheetId="2" r:id="rId2"/>
    <sheet name="RELACION INGRESO Y EGRESOJULIO" sheetId="3" r:id="rId3"/>
  </sheets>
  <definedNames>
    <definedName name="_xlnm.Print_Area" localSheetId="1">Hoja2!$A$1:$D$47</definedName>
    <definedName name="_xlnm.Print_Titles" localSheetId="2">'RELACION INGRESO Y EGRESOJULIO'!$2:$10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3" l="1"/>
  <c r="J32" i="3"/>
  <c r="I32" i="3"/>
  <c r="H32" i="3"/>
  <c r="L11" i="3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D37" i="2" l="1"/>
  <c r="D41" i="2" s="1"/>
  <c r="D23" i="2"/>
  <c r="D17" i="2"/>
  <c r="C48" i="1"/>
  <c r="C43" i="1"/>
  <c r="C29" i="1"/>
  <c r="C21" i="1"/>
  <c r="C30" i="1" s="1"/>
  <c r="D24" i="2" l="1"/>
</calcChain>
</file>

<file path=xl/sharedStrings.xml><?xml version="1.0" encoding="utf-8"?>
<sst xmlns="http://schemas.openxmlformats.org/spreadsheetml/2006/main" count="196" uniqueCount="104">
  <si>
    <t>MINISTERIO DE LA MUJER</t>
  </si>
  <si>
    <t>BALANCE GENERAL AL 31 DE JULIO  2021</t>
  </si>
  <si>
    <t>Sistema Integrado de Gestión Financiera</t>
  </si>
  <si>
    <t>Periodo: 2021</t>
  </si>
  <si>
    <t>(VALORES EN RD$)</t>
  </si>
  <si>
    <t>ACTIVOS</t>
  </si>
  <si>
    <t>ACTIVOS CORRIENTES</t>
  </si>
  <si>
    <t>DISPONIBILIDADES</t>
  </si>
  <si>
    <t>CUENTAS POR COBRAR</t>
  </si>
  <si>
    <t>INVENTARIO DE BIENES DE CONSUMO</t>
  </si>
  <si>
    <t>GASTOS PAGADOS ANTICIPADOS</t>
  </si>
  <si>
    <t>.</t>
  </si>
  <si>
    <t>TOTAL ACTIVOS CORRIENTES</t>
  </si>
  <si>
    <t>ACTIVOS NO CORRIENTES</t>
  </si>
  <si>
    <t xml:space="preserve">BIENES EN USO </t>
  </si>
  <si>
    <t>BIENES INTANGIBLES</t>
  </si>
  <si>
    <t>MENOS:</t>
  </si>
  <si>
    <t>DEPRECIACION ACUMULADA</t>
  </si>
  <si>
    <t>TOTAL ACTIVOS NO CORRIENTES (NETO)</t>
  </si>
  <si>
    <t>TOTAL ACTIVOS</t>
  </si>
  <si>
    <t>PASIVOS</t>
  </si>
  <si>
    <t>PASIVOS CORRIENTES</t>
  </si>
  <si>
    <t>SUELDOS Y JORNALES POR PAGAR</t>
  </si>
  <si>
    <t>SOBRESUELDOS</t>
  </si>
  <si>
    <t>OBLIGACIONES AUTORIZADAS PARA PAGOS</t>
  </si>
  <si>
    <t xml:space="preserve">CUENTAS POR PAGAR DEUDA PUBLICA </t>
  </si>
  <si>
    <t>TRANSFERENCIA AL SECTOR PUBLICO POR PAGAR</t>
  </si>
  <si>
    <t>TRANSFERENCIA AL SECTOR AFSL PRIVADO POR PAGAR</t>
  </si>
  <si>
    <t>OTRAS TRANSFERENCIAS POR PAGAR</t>
  </si>
  <si>
    <t>PASIVOS NO CORRIENTES</t>
  </si>
  <si>
    <t xml:space="preserve">TOTAL PASIVOS </t>
  </si>
  <si>
    <t>PATRIMONIO</t>
  </si>
  <si>
    <t>PATRIMONIO PUBLICO DOMINICANO</t>
  </si>
  <si>
    <t xml:space="preserve">CAPITAL FISCAL </t>
  </si>
  <si>
    <t>TOTAL PASIVOS Y PATRIMONIO</t>
  </si>
  <si>
    <t>PREPARADO POR:</t>
  </si>
  <si>
    <t>REVISADO POR</t>
  </si>
  <si>
    <t>IVELISSE VARGAS S.</t>
  </si>
  <si>
    <t>FELIX DE JESUS RAMIREZ</t>
  </si>
  <si>
    <t>CONTADORA</t>
  </si>
  <si>
    <t>DIRECTOR  FINANCIERO</t>
  </si>
  <si>
    <t>RELACION INGRESOS Y EGRESOS</t>
  </si>
  <si>
    <r>
      <t xml:space="preserve">Del </t>
    </r>
    <r>
      <rPr>
        <b/>
        <u/>
        <sz val="11"/>
        <color theme="1"/>
        <rFont val="Calibri"/>
        <family val="2"/>
        <scheme val="minor"/>
      </rPr>
      <t xml:space="preserve"> 30 de Junio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al  31    de Julio   del 2021</t>
    </r>
  </si>
  <si>
    <t>Fecha</t>
  </si>
  <si>
    <t>organismo financiador</t>
  </si>
  <si>
    <t>No. Ck/Transf.</t>
  </si>
  <si>
    <t>No. Cuentas Bancarias</t>
  </si>
  <si>
    <t>Descripcion</t>
  </si>
  <si>
    <t>Balance        Ingresos En Monedas Extranjera</t>
  </si>
  <si>
    <t>Tasa cambiaria</t>
  </si>
  <si>
    <r>
      <rPr>
        <b/>
        <sz val="11"/>
        <color theme="1"/>
        <rFont val="Calibri"/>
        <family val="2"/>
        <scheme val="minor"/>
      </rPr>
      <t>Balance Inicial del 30  junio 2021         Ingresos</t>
    </r>
    <r>
      <rPr>
        <sz val="11"/>
        <color theme="1"/>
        <rFont val="Calibri"/>
        <family val="2"/>
        <scheme val="minor"/>
      </rPr>
      <t xml:space="preserve"> en Monedas RD$</t>
    </r>
  </si>
  <si>
    <t xml:space="preserve">Gastos en Monedas Extranjera           </t>
  </si>
  <si>
    <r>
      <rPr>
        <b/>
        <sz val="11"/>
        <color theme="1"/>
        <rFont val="Calibri"/>
        <family val="2"/>
        <scheme val="minor"/>
      </rPr>
      <t>Gasto</t>
    </r>
    <r>
      <rPr>
        <sz val="11"/>
        <color theme="1"/>
        <rFont val="Calibri"/>
        <family val="2"/>
        <scheme val="minor"/>
      </rPr>
      <t>s en monedas   RD$</t>
    </r>
  </si>
  <si>
    <t>Imputacion del          Gatos (Objetal)</t>
  </si>
  <si>
    <t>Balance al 31 de Julio 2021</t>
  </si>
  <si>
    <t>bce al 30/06/2021</t>
  </si>
  <si>
    <t xml:space="preserve">Agencia Española de Cooperación Internacional para el Desarrollo </t>
  </si>
  <si>
    <t>transf, M18005006</t>
  </si>
  <si>
    <t>960-033772-8</t>
  </si>
  <si>
    <t>Donacion para el fortalecimiento de  capacidades a las instituciones vinculadas a la prevención de todas formas de violencia contra mujeres y niñas(os) , la trata interna con fines de explotación sexual y /o laboral y la protección de las victimas.</t>
  </si>
  <si>
    <t>Ministerio de Agricultura</t>
  </si>
  <si>
    <t>transf, 4524000000004</t>
  </si>
  <si>
    <t>240-015284-0</t>
  </si>
  <si>
    <t>Aporte reunión del "Consejo de Ministras de Centro America (COMCA)</t>
  </si>
  <si>
    <t>Korea</t>
  </si>
  <si>
    <t>240-012102-2</t>
  </si>
  <si>
    <t>Aporte , Para selección de Centros Educativos , para la formación de Jovenes multipicadores 2020</t>
  </si>
  <si>
    <t>AECID</t>
  </si>
  <si>
    <t>ADM21186620</t>
  </si>
  <si>
    <t>Pago NCF:B1500000756 al suplidor Orox Inversiones SRL , por refrigerio ofrecido en la capacitacion mejoras de las capacidades de prevencion y atenion a las mujeres y niñas victimas de violencia, efectuado en el salon ascuasiati del mepyd el 21 de abril 2021.</t>
  </si>
  <si>
    <t>292-01</t>
  </si>
  <si>
    <t>ADM2603469</t>
  </si>
  <si>
    <t>pago retenciones impuestos  del   5% por cuenta mmujer-aecid ,a suplidores del estado, correspondiente al  mes de mayo 2021</t>
  </si>
  <si>
    <t>288-01</t>
  </si>
  <si>
    <t>ADM2603470</t>
  </si>
  <si>
    <t>Pago retenciones del 30% itbis del monto facturado , por cuenta mmujer-aecid ,a suplidores del estado, correspondiente al  mes de mayo 2021</t>
  </si>
  <si>
    <t>TRBRRD350087</t>
  </si>
  <si>
    <r>
      <t>Pago</t>
    </r>
    <r>
      <rPr>
        <b/>
        <sz val="9"/>
        <color theme="1"/>
        <rFont val="Calibri"/>
        <family val="2"/>
        <scheme val="minor"/>
      </rPr>
      <t xml:space="preserve"> Gustavo Benitez Veras</t>
    </r>
    <r>
      <rPr>
        <sz val="9"/>
        <color theme="1"/>
        <rFont val="Calibri"/>
        <family val="2"/>
        <scheme val="minor"/>
      </rPr>
      <t xml:space="preserve"> por concepto de participacion docente  el dia 03 de febrero¨¨ ii curso internacional sobre politicas publicas con enfoque de masculinidades para la prevencion de violencias , basadas en genero, a celebrarse enero/febrero 2021</t>
    </r>
  </si>
  <si>
    <t>287-04</t>
  </si>
  <si>
    <t>TRBRRD350072</t>
  </si>
  <si>
    <r>
      <t xml:space="preserve">Pago A </t>
    </r>
    <r>
      <rPr>
        <b/>
        <sz val="9"/>
        <color theme="1"/>
        <rFont val="Calibri"/>
        <family val="2"/>
        <scheme val="minor"/>
      </rPr>
      <t>Francisco Aguayo</t>
    </r>
    <r>
      <rPr>
        <sz val="9"/>
        <color theme="1"/>
        <rFont val="Calibri"/>
        <family val="2"/>
        <scheme val="minor"/>
      </rPr>
      <t xml:space="preserve"> por concepto  de participacion docente  el dia 29 de Enero¨¨II curso internacional sobre politicas publicas con enfoque de masculinidades para la prevencion de violencias , basadas en genero, a celebrarse enero/febrero 2021</t>
    </r>
  </si>
  <si>
    <t>TRBRRD350075</t>
  </si>
  <si>
    <r>
      <t xml:space="preserve">Pago </t>
    </r>
    <r>
      <rPr>
        <b/>
        <sz val="9"/>
        <color theme="1"/>
        <rFont val="Calibri"/>
        <family val="2"/>
        <scheme val="minor"/>
      </rPr>
      <t>Andres Arbit</t>
    </r>
    <r>
      <rPr>
        <sz val="9"/>
        <color theme="1"/>
        <rFont val="Calibri"/>
        <family val="2"/>
        <scheme val="minor"/>
      </rPr>
      <t xml:space="preserve"> por concepto de participacion docente  el dia 03 de febrero¨¨ ii curso internacional sobre politicas publicas con enfoque de masculinidades para la prevencion de violencias , basadas en genero, a celebrarse enero/febrero 2021</t>
    </r>
  </si>
  <si>
    <t>TRBRRD350076</t>
  </si>
  <si>
    <r>
      <t>Pago A</t>
    </r>
    <r>
      <rPr>
        <b/>
        <sz val="9"/>
        <color theme="1"/>
        <rFont val="Calibri"/>
        <family val="2"/>
        <scheme val="minor"/>
      </rPr>
      <t xml:space="preserve"> Leonardo Fabian </t>
    </r>
    <r>
      <rPr>
        <sz val="9"/>
        <color theme="1"/>
        <rFont val="Calibri"/>
        <family val="2"/>
        <scheme val="minor"/>
      </rPr>
      <t>, por concepto de participacion docente  el dia 27 de Enero ¨¨II curso internacional sobre politicas publicas con enfoque de masculinidades para la prevencion de violencias , basadas en genero, a celebrarse enero/febrero 2021</t>
    </r>
  </si>
  <si>
    <t>TRBRRD350079</t>
  </si>
  <si>
    <r>
      <t>Pago a</t>
    </r>
    <r>
      <rPr>
        <b/>
        <sz val="9"/>
        <color theme="1"/>
        <rFont val="Calibri"/>
        <family val="2"/>
        <scheme val="minor"/>
      </rPr>
      <t xml:space="preserve"> David Francisco Paniagua</t>
    </r>
    <r>
      <rPr>
        <sz val="9"/>
        <color theme="1"/>
        <rFont val="Calibri"/>
        <family val="2"/>
        <scheme val="minor"/>
      </rPr>
      <t xml:space="preserve"> por concepto de participacion docente  el dia 05 de febrero¨¨II  curso internacional sobre politicas publicas con enfoque de masculinidades para la prevencion de violencias , basadas en genero, a celebrarse enero/febrero 2021</t>
    </r>
  </si>
  <si>
    <t>TRBRRD356659</t>
  </si>
  <si>
    <r>
      <t xml:space="preserve">Pago a </t>
    </r>
    <r>
      <rPr>
        <b/>
        <sz val="9"/>
        <color theme="1"/>
        <rFont val="Calibri"/>
        <family val="2"/>
        <scheme val="minor"/>
      </rPr>
      <t>Benno de Kilzer Fokker</t>
    </r>
    <r>
      <rPr>
        <sz val="9"/>
        <color theme="1"/>
        <rFont val="Calibri"/>
        <family val="2"/>
        <scheme val="minor"/>
      </rPr>
      <t xml:space="preserve"> por concepto de participacion docente  el dia 05 de febrero¨¨ ii curso internacional sobre politicas publicas con enfoque de masculinidades para la prevencion de violencias , basadas en genero, a celebrarse enero/febrero 2021</t>
    </r>
  </si>
  <si>
    <t>Aplic. Debito</t>
  </si>
  <si>
    <t>cargos bancarios corresp. Julio2021</t>
  </si>
  <si>
    <t>282-01</t>
  </si>
  <si>
    <t>Ministerio de Agricultura (Cta. Operativa Recursos Directos)</t>
  </si>
  <si>
    <t>Pago retenciones impuestos  del   5%  por la cuenta operativa  a suplidores del estado, correspondiente al  mes abril  2021</t>
  </si>
  <si>
    <t>Pago a Chico Autopaint SRL , NCF: B1500001412, por deducible del reclamo no. 377833, para el minibus h-1, color blanco, año 2020, chasis kmjwa37kblu113879, asignado al transporte del personal de san pedro de macoris.</t>
  </si>
  <si>
    <t>272-06</t>
  </si>
  <si>
    <t>Pago retenciones impuestos  del   5% por cuenta corea ,a suplidores del estado, correspondiente al  mes de abril 2021</t>
  </si>
  <si>
    <t>Pago retenciones  del 30% del itbis facturado  de la mano de obra ,   por  la cuenta corea ,a suplidores del estado, correspondiente al  mes de abril 2021</t>
  </si>
  <si>
    <t>Pago a Magna Motors  NCF: B1500004042, por mnatenimiento al minibus hyundai h-1, año 2019, color blanco, chasis kmjwa37kbku032820, placa Ei01181, asignado al centro de promocion integral de adolescentes.</t>
  </si>
  <si>
    <t>PREPARADO POR :</t>
  </si>
  <si>
    <t>REVISADO POR:</t>
  </si>
  <si>
    <t>AUTORIZADO POR:</t>
  </si>
  <si>
    <t>RAISA ROBLES N.</t>
  </si>
  <si>
    <t>FELIX de JESUS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</si>
</sst>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£-809]* #,##0.00_-;\-[$£-809]* #,##0.00_-;_-[$£-809]* &quot;-&quot;??_-;_-@_-"/>
    <numFmt numFmtId="165" formatCode="_-* #,##0.00\ [$€-C0A]_-;\-* #,##0.00\ [$€-C0A]_-;_-* &quot;-&quot;??\ [$€-C0A]_-;_-@_-"/>
    <numFmt numFmtId="166" formatCode="_-[$RD$-1C0A]* #,##0.00_-;\-[$RD$-1C0A]* #,##0.00_-;_-[$RD$-1C0A]* &quot;-&quot;??_-;_-@_-"/>
    <numFmt numFmtId="167" formatCode="_-* #,##0.00_-;\-* #,##0.00_-;_-* &quot;-&quot;??_-;_-@_-"/>
    <numFmt numFmtId="168" formatCode="_-[$€-2]\ * #,##0.00_-;\-[$€-2]\ * #,##0.00_-;_-[$€-2]\ * &quot;-&quot;??_-;_-@_-"/>
    <numFmt numFmtId="169" formatCode="_([$€-2]\ * #,##0.00_);_([$€-2]\ * \(#,##0.00\);_([$€-2]\ * &quot;-&quot;??_);_(@_)"/>
    <numFmt numFmtId="170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badi"/>
      <family val="2"/>
    </font>
    <font>
      <sz val="8"/>
      <name val="Arial Narrow"/>
      <family val="2"/>
    </font>
    <font>
      <b/>
      <i/>
      <sz val="12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10"/>
      <name val="Arial"/>
      <family val="2"/>
    </font>
    <font>
      <u val="singleAccounting"/>
      <sz val="8"/>
      <name val="Arial Narrow"/>
      <family val="2"/>
    </font>
    <font>
      <sz val="8"/>
      <color indexed="8"/>
      <name val="Arial Narrow"/>
      <family val="2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43" fontId="3" fillId="0" borderId="0" xfId="1" applyFont="1" applyFill="1"/>
    <xf numFmtId="43" fontId="3" fillId="0" borderId="0" xfId="1" applyFont="1" applyFill="1" applyBorder="1"/>
    <xf numFmtId="0" fontId="4" fillId="0" borderId="0" xfId="0" applyFont="1"/>
    <xf numFmtId="43" fontId="4" fillId="0" borderId="0" xfId="1" applyFont="1" applyFill="1" applyBorder="1"/>
    <xf numFmtId="43" fontId="4" fillId="0" borderId="0" xfId="1" applyFon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43" fontId="4" fillId="0" borderId="0" xfId="3" applyFont="1"/>
    <xf numFmtId="43" fontId="9" fillId="0" borderId="0" xfId="1" applyFont="1" applyFill="1"/>
    <xf numFmtId="0" fontId="6" fillId="0" borderId="0" xfId="0" applyFont="1"/>
    <xf numFmtId="43" fontId="6" fillId="0" borderId="0" xfId="1" applyFont="1" applyFill="1" applyBorder="1"/>
    <xf numFmtId="43" fontId="9" fillId="0" borderId="0" xfId="1" applyFont="1" applyFill="1" applyBorder="1"/>
    <xf numFmtId="43" fontId="10" fillId="0" borderId="0" xfId="0" applyNumberFormat="1" applyFont="1" applyAlignment="1">
      <alignment horizontal="right"/>
    </xf>
    <xf numFmtId="0" fontId="11" fillId="0" borderId="0" xfId="0" applyFont="1"/>
    <xf numFmtId="43" fontId="11" fillId="0" borderId="0" xfId="1" applyFont="1" applyFill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165" fontId="0" fillId="2" borderId="0" xfId="0" applyNumberFormat="1" applyFill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6" fillId="0" borderId="7" xfId="0" applyFont="1" applyBorder="1" applyAlignment="1">
      <alignment wrapText="1"/>
    </xf>
    <xf numFmtId="165" fontId="0" fillId="0" borderId="9" xfId="0" applyNumberFormat="1" applyBorder="1" applyAlignment="1">
      <alignment vertical="center"/>
    </xf>
    <xf numFmtId="164" fontId="15" fillId="0" borderId="7" xfId="0" applyNumberFormat="1" applyFont="1" applyBorder="1" applyAlignment="1">
      <alignment horizontal="center" vertical="center"/>
    </xf>
    <xf numFmtId="166" fontId="15" fillId="0" borderId="7" xfId="0" applyNumberFormat="1" applyFont="1" applyBorder="1" applyAlignment="1">
      <alignment horizontal="center" vertical="center"/>
    </xf>
    <xf numFmtId="43" fontId="15" fillId="0" borderId="7" xfId="1" applyFont="1" applyBorder="1" applyAlignment="1">
      <alignment vertical="center"/>
    </xf>
    <xf numFmtId="166" fontId="15" fillId="0" borderId="7" xfId="0" applyNumberFormat="1" applyFont="1" applyBorder="1" applyAlignment="1">
      <alignment vertical="center"/>
    </xf>
    <xf numFmtId="168" fontId="15" fillId="0" borderId="7" xfId="0" applyNumberFormat="1" applyFont="1" applyBorder="1" applyAlignment="1">
      <alignment vertical="center"/>
    </xf>
    <xf numFmtId="168" fontId="15" fillId="0" borderId="7" xfId="0" applyNumberFormat="1" applyFont="1" applyBorder="1" applyAlignment="1">
      <alignment horizontal="center" vertical="center"/>
    </xf>
    <xf numFmtId="169" fontId="15" fillId="0" borderId="7" xfId="0" applyNumberFormat="1" applyFont="1" applyBorder="1" applyAlignment="1">
      <alignment horizontal="center" vertical="center"/>
    </xf>
    <xf numFmtId="0" fontId="15" fillId="0" borderId="7" xfId="1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vertical="center"/>
    </xf>
    <xf numFmtId="0" fontId="15" fillId="0" borderId="7" xfId="0" applyFont="1" applyBorder="1" applyAlignment="1">
      <alignment wrapText="1"/>
    </xf>
    <xf numFmtId="0" fontId="15" fillId="0" borderId="0" xfId="0" applyFont="1" applyAlignment="1">
      <alignment wrapText="1"/>
    </xf>
    <xf numFmtId="14" fontId="15" fillId="0" borderId="0" xfId="0" applyNumberFormat="1" applyFont="1" applyAlignment="1">
      <alignment horizontal="left"/>
    </xf>
    <xf numFmtId="14" fontId="15" fillId="0" borderId="7" xfId="0" applyNumberFormat="1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168" fontId="15" fillId="0" borderId="10" xfId="0" applyNumberFormat="1" applyFont="1" applyBorder="1" applyAlignment="1">
      <alignment vertical="center"/>
    </xf>
    <xf numFmtId="168" fontId="15" fillId="0" borderId="10" xfId="0" applyNumberFormat="1" applyFont="1" applyBorder="1" applyAlignment="1">
      <alignment horizontal="center" vertical="center"/>
    </xf>
    <xf numFmtId="166" fontId="15" fillId="0" borderId="10" xfId="0" applyNumberFormat="1" applyFont="1" applyBorder="1" applyAlignment="1">
      <alignment vertical="center"/>
    </xf>
    <xf numFmtId="169" fontId="15" fillId="0" borderId="10" xfId="0" applyNumberFormat="1" applyFont="1" applyBorder="1" applyAlignment="1">
      <alignment horizontal="center" vertical="center"/>
    </xf>
    <xf numFmtId="0" fontId="15" fillId="0" borderId="10" xfId="1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7" xfId="0" applyFont="1" applyBorder="1" applyAlignment="1">
      <alignment horizontal="center"/>
    </xf>
    <xf numFmtId="14" fontId="15" fillId="0" borderId="7" xfId="0" applyNumberFormat="1" applyFont="1" applyBorder="1" applyAlignment="1">
      <alignment horizontal="left" vertical="center"/>
    </xf>
    <xf numFmtId="166" fontId="15" fillId="0" borderId="10" xfId="0" applyNumberFormat="1" applyFont="1" applyBorder="1" applyAlignment="1">
      <alignment horizontal="center" vertical="center"/>
    </xf>
    <xf numFmtId="14" fontId="15" fillId="0" borderId="10" xfId="0" applyNumberFormat="1" applyFont="1" applyBorder="1" applyAlignment="1">
      <alignment horizontal="left" vertical="center"/>
    </xf>
    <xf numFmtId="0" fontId="16" fillId="0" borderId="10" xfId="0" applyFont="1" applyBorder="1" applyAlignment="1">
      <alignment horizontal="center"/>
    </xf>
    <xf numFmtId="0" fontId="15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43" fontId="15" fillId="0" borderId="10" xfId="1" applyFont="1" applyBorder="1" applyAlignment="1">
      <alignment vertical="center"/>
    </xf>
    <xf numFmtId="44" fontId="0" fillId="0" borderId="0" xfId="0" applyNumberFormat="1"/>
    <xf numFmtId="0" fontId="0" fillId="0" borderId="0" xfId="0" applyAlignment="1"/>
    <xf numFmtId="14" fontId="15" fillId="0" borderId="7" xfId="0" applyNumberFormat="1" applyFont="1" applyBorder="1" applyAlignment="1">
      <alignment vertical="center"/>
    </xf>
    <xf numFmtId="0" fontId="16" fillId="0" borderId="7" xfId="0" applyFont="1" applyBorder="1" applyAlignment="1"/>
    <xf numFmtId="44" fontId="17" fillId="0" borderId="7" xfId="2" applyFont="1" applyBorder="1" applyAlignment="1"/>
    <xf numFmtId="0" fontId="0" fillId="0" borderId="7" xfId="0" applyBorder="1" applyAlignment="1"/>
    <xf numFmtId="0" fontId="18" fillId="0" borderId="0" xfId="0" applyFont="1" applyAlignment="1">
      <alignment horizontal="left"/>
    </xf>
    <xf numFmtId="43" fontId="18" fillId="0" borderId="0" xfId="4" applyFont="1" applyAlignment="1"/>
    <xf numFmtId="0" fontId="18" fillId="0" borderId="7" xfId="0" applyFont="1" applyBorder="1" applyAlignment="1">
      <alignment horizontal="left"/>
    </xf>
    <xf numFmtId="43" fontId="15" fillId="0" borderId="8" xfId="4" applyFont="1" applyBorder="1" applyAlignment="1"/>
    <xf numFmtId="43" fontId="18" fillId="0" borderId="8" xfId="4" applyFont="1" applyBorder="1" applyAlignment="1">
      <alignment horizontal="center"/>
    </xf>
    <xf numFmtId="43" fontId="18" fillId="0" borderId="0" xfId="4" applyFont="1" applyBorder="1" applyAlignment="1">
      <alignment horizontal="center"/>
    </xf>
    <xf numFmtId="43" fontId="18" fillId="0" borderId="7" xfId="0" applyNumberFormat="1" applyFont="1" applyBorder="1" applyAlignment="1"/>
    <xf numFmtId="43" fontId="18" fillId="0" borderId="7" xfId="4" applyFont="1" applyBorder="1" applyAlignment="1"/>
    <xf numFmtId="43" fontId="18" fillId="0" borderId="8" xfId="4" applyFont="1" applyBorder="1" applyAlignment="1"/>
    <xf numFmtId="43" fontId="15" fillId="0" borderId="10" xfId="4" applyFont="1" applyBorder="1" applyAlignment="1"/>
    <xf numFmtId="0" fontId="0" fillId="0" borderId="10" xfId="0" applyBorder="1" applyAlignment="1"/>
    <xf numFmtId="0" fontId="2" fillId="0" borderId="12" xfId="0" applyFont="1" applyBorder="1" applyAlignment="1"/>
    <xf numFmtId="0" fontId="2" fillId="0" borderId="5" xfId="0" applyFont="1" applyBorder="1" applyAlignment="1"/>
    <xf numFmtId="166" fontId="2" fillId="0" borderId="5" xfId="0" applyNumberFormat="1" applyFont="1" applyBorder="1" applyAlignment="1"/>
    <xf numFmtId="169" fontId="2" fillId="0" borderId="5" xfId="0" applyNumberFormat="1" applyFont="1" applyBorder="1" applyAlignment="1"/>
    <xf numFmtId="167" fontId="2" fillId="0" borderId="5" xfId="0" applyNumberFormat="1" applyFont="1" applyBorder="1" applyAlignment="1"/>
    <xf numFmtId="44" fontId="2" fillId="0" borderId="13" xfId="0" applyNumberFormat="1" applyFont="1" applyBorder="1" applyAlignment="1"/>
    <xf numFmtId="0" fontId="0" fillId="0" borderId="1" xfId="0" applyBorder="1" applyAlignment="1"/>
    <xf numFmtId="0" fontId="0" fillId="0" borderId="2" xfId="0" applyBorder="1" applyAlignment="1"/>
    <xf numFmtId="44" fontId="0" fillId="0" borderId="3" xfId="0" applyNumberFormat="1" applyBorder="1" applyAlignment="1"/>
    <xf numFmtId="169" fontId="0" fillId="0" borderId="0" xfId="0" applyNumberFormat="1" applyAlignment="1"/>
    <xf numFmtId="170" fontId="0" fillId="0" borderId="0" xfId="0" applyNumberFormat="1" applyAlignment="1"/>
    <xf numFmtId="44" fontId="0" fillId="0" borderId="0" xfId="0" applyNumberFormat="1" applyAlignment="1"/>
    <xf numFmtId="0" fontId="2" fillId="0" borderId="0" xfId="0" applyFont="1" applyAlignment="1"/>
  </cellXfs>
  <cellStyles count="5">
    <cellStyle name="Millares" xfId="1" builtinId="3"/>
    <cellStyle name="Millares 2 2" xfId="3" xr:uid="{3FC181F0-F4BB-4CC1-A67B-AA0EC0958828}"/>
    <cellStyle name="Millares 2 2 2" xfId="4" xr:uid="{91715B4E-7DF6-4D78-AD2D-7069ED5DC851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2409825</xdr:colOff>
      <xdr:row>0</xdr:row>
      <xdr:rowOff>0</xdr:rowOff>
    </xdr:from>
    <xdr:to>
      <xdr:col>1</xdr:col>
      <xdr:colOff>847725</xdr:colOff>
      <xdr:row>4</xdr:row>
      <xdr:rowOff>28575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85445ED-CBF9-4A9D-AF54-169685CF4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0"/>
          <a:ext cx="1104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1952625</xdr:colOff>
      <xdr:row>0</xdr:row>
      <xdr:rowOff>0</xdr:rowOff>
    </xdr:from>
    <xdr:to>
      <xdr:col>2</xdr:col>
      <xdr:colOff>257175</xdr:colOff>
      <xdr:row>4</xdr:row>
      <xdr:rowOff>28575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769B6FC1-9EF0-4890-A89B-12013D7A2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0"/>
          <a:ext cx="1104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1524001</xdr:colOff>
      <xdr:row>0</xdr:row>
      <xdr:rowOff>0</xdr:rowOff>
    </xdr:from>
    <xdr:to>
      <xdr:col>5</xdr:col>
      <xdr:colOff>533401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96CED5-D157-404E-8BB3-8FD2A20CCC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6" y="0"/>
          <a:ext cx="1104900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50F43-A756-4E57-AE64-197B4E32D5DE}">
  <dimension ref="A1:C58"/>
  <sheetViews>
    <sheetView topLeftCell="A34" workbookViewId="0">
      <selection sqref="A1:D56"/>
    </sheetView>
  </sheetViews>
  <sheetFormatPr baseColWidth="10" defaultRowHeight="15" x14ac:dyDescent="0.25"/>
  <cols>
    <col min="1" max="1" width="40" customWidth="1"/>
    <col min="2" max="2" width="19.85546875" customWidth="1"/>
    <col min="3" max="3" width="17.5703125" customWidth="1"/>
  </cols>
  <sheetData>
    <row r="1" spans="1:3" x14ac:dyDescent="0.25">
      <c r="A1" s="1"/>
      <c r="B1" s="2"/>
      <c r="C1" s="2"/>
    </row>
    <row r="2" spans="1:3" x14ac:dyDescent="0.25">
      <c r="A2" s="1"/>
      <c r="B2" s="3"/>
      <c r="C2" s="3"/>
    </row>
    <row r="3" spans="1:3" x14ac:dyDescent="0.25">
      <c r="A3" s="1"/>
      <c r="B3" s="3"/>
      <c r="C3" s="3"/>
    </row>
    <row r="4" spans="1:3" x14ac:dyDescent="0.25">
      <c r="A4" s="1"/>
      <c r="B4" s="3"/>
      <c r="C4" s="3"/>
    </row>
    <row r="5" spans="1:3" x14ac:dyDescent="0.25">
      <c r="A5" s="1"/>
      <c r="B5" s="3"/>
      <c r="C5" s="3"/>
    </row>
    <row r="6" spans="1:3" x14ac:dyDescent="0.25">
      <c r="A6" s="4"/>
      <c r="B6" s="5"/>
      <c r="C6" s="5"/>
    </row>
    <row r="7" spans="1:3" x14ac:dyDescent="0.25">
      <c r="A7" s="4"/>
      <c r="B7" s="6"/>
      <c r="C7" s="6"/>
    </row>
    <row r="8" spans="1:3" ht="15.75" x14ac:dyDescent="0.25">
      <c r="A8" s="7" t="s">
        <v>0</v>
      </c>
      <c r="B8" s="7"/>
      <c r="C8" s="7"/>
    </row>
    <row r="9" spans="1:3" x14ac:dyDescent="0.25">
      <c r="A9" s="8" t="s">
        <v>1</v>
      </c>
      <c r="B9" s="8"/>
      <c r="C9" s="8"/>
    </row>
    <row r="10" spans="1:3" x14ac:dyDescent="0.25">
      <c r="A10" s="8" t="s">
        <v>2</v>
      </c>
      <c r="B10" s="8"/>
      <c r="C10" s="8"/>
    </row>
    <row r="11" spans="1:3" x14ac:dyDescent="0.25">
      <c r="A11" s="8" t="s">
        <v>3</v>
      </c>
      <c r="B11" s="8"/>
      <c r="C11" s="8"/>
    </row>
    <row r="12" spans="1:3" x14ac:dyDescent="0.25">
      <c r="A12" s="8" t="s">
        <v>4</v>
      </c>
      <c r="B12" s="8"/>
      <c r="C12" s="8"/>
    </row>
    <row r="13" spans="1:3" x14ac:dyDescent="0.25">
      <c r="A13" s="4"/>
      <c r="B13" s="9"/>
      <c r="C13" s="9"/>
    </row>
    <row r="14" spans="1:3" x14ac:dyDescent="0.25">
      <c r="A14" s="10" t="s">
        <v>5</v>
      </c>
      <c r="B14" s="5"/>
      <c r="C14" s="5"/>
    </row>
    <row r="15" spans="1:3" x14ac:dyDescent="0.25">
      <c r="A15" s="11" t="s">
        <v>6</v>
      </c>
      <c r="B15" s="5"/>
      <c r="C15" s="5"/>
    </row>
    <row r="16" spans="1:3" x14ac:dyDescent="0.25">
      <c r="A16" s="4" t="s">
        <v>7</v>
      </c>
      <c r="B16" s="5">
        <v>19734604.66</v>
      </c>
      <c r="C16" s="5"/>
    </row>
    <row r="17" spans="1:3" x14ac:dyDescent="0.25">
      <c r="A17" s="4" t="s">
        <v>8</v>
      </c>
      <c r="B17" s="12">
        <v>5363637.66</v>
      </c>
      <c r="C17" s="5"/>
    </row>
    <row r="18" spans="1:3" x14ac:dyDescent="0.25">
      <c r="A18" s="4" t="s">
        <v>9</v>
      </c>
      <c r="B18" s="5">
        <v>15492166.210000001</v>
      </c>
      <c r="C18" s="5"/>
    </row>
    <row r="19" spans="1:3" ht="17.25" x14ac:dyDescent="0.4">
      <c r="A19" s="4" t="s">
        <v>10</v>
      </c>
      <c r="B19" s="13">
        <v>4038600.62</v>
      </c>
      <c r="C19" s="6"/>
    </row>
    <row r="20" spans="1:3" x14ac:dyDescent="0.25">
      <c r="A20" s="4"/>
      <c r="B20" s="6" t="s">
        <v>11</v>
      </c>
      <c r="C20" s="6"/>
    </row>
    <row r="21" spans="1:3" x14ac:dyDescent="0.25">
      <c r="A21" s="14" t="s">
        <v>12</v>
      </c>
      <c r="B21" s="5"/>
      <c r="C21" s="15">
        <f>SUM(B16:B19)</f>
        <v>44629009.149999999</v>
      </c>
    </row>
    <row r="22" spans="1:3" x14ac:dyDescent="0.25">
      <c r="A22" s="4"/>
      <c r="B22" s="6"/>
      <c r="C22" s="6"/>
    </row>
    <row r="23" spans="1:3" x14ac:dyDescent="0.25">
      <c r="A23" s="11" t="s">
        <v>13</v>
      </c>
      <c r="B23" s="5"/>
      <c r="C23" s="5"/>
    </row>
    <row r="24" spans="1:3" x14ac:dyDescent="0.25">
      <c r="A24" s="4" t="s">
        <v>14</v>
      </c>
      <c r="B24" s="5">
        <v>151918780.56</v>
      </c>
      <c r="C24" s="5"/>
    </row>
    <row r="25" spans="1:3" x14ac:dyDescent="0.25">
      <c r="A25" s="4" t="s">
        <v>15</v>
      </c>
      <c r="B25" s="5">
        <v>2300196.96</v>
      </c>
      <c r="C25" s="5"/>
    </row>
    <row r="26" spans="1:3" x14ac:dyDescent="0.25">
      <c r="A26" s="14" t="s">
        <v>16</v>
      </c>
      <c r="B26" s="5"/>
      <c r="C26" s="5"/>
    </row>
    <row r="27" spans="1:3" ht="17.25" x14ac:dyDescent="0.4">
      <c r="A27" s="4" t="s">
        <v>17</v>
      </c>
      <c r="B27" s="16">
        <v>-84752242.819999993</v>
      </c>
      <c r="C27" s="5"/>
    </row>
    <row r="28" spans="1:3" x14ac:dyDescent="0.25">
      <c r="A28" s="4"/>
      <c r="B28" s="5"/>
      <c r="C28" s="5"/>
    </row>
    <row r="29" spans="1:3" x14ac:dyDescent="0.25">
      <c r="A29" s="14" t="s">
        <v>18</v>
      </c>
      <c r="B29" s="5"/>
      <c r="C29" s="15">
        <f>SUM(B24:B28)</f>
        <v>69466734.700000018</v>
      </c>
    </row>
    <row r="30" spans="1:3" x14ac:dyDescent="0.25">
      <c r="A30" s="14" t="s">
        <v>19</v>
      </c>
      <c r="B30" s="5"/>
      <c r="C30" s="15">
        <f>+C21+C29</f>
        <v>114095743.85000002</v>
      </c>
    </row>
    <row r="31" spans="1:3" x14ac:dyDescent="0.25">
      <c r="A31" s="4"/>
      <c r="B31" s="6"/>
      <c r="C31" s="6"/>
    </row>
    <row r="32" spans="1:3" x14ac:dyDescent="0.25">
      <c r="A32" s="14" t="s">
        <v>20</v>
      </c>
      <c r="B32" s="5"/>
      <c r="C32" s="5"/>
    </row>
    <row r="33" spans="1:3" x14ac:dyDescent="0.25">
      <c r="A33" s="11" t="s">
        <v>21</v>
      </c>
      <c r="B33" s="5"/>
      <c r="C33" s="15"/>
    </row>
    <row r="34" spans="1:3" x14ac:dyDescent="0.25">
      <c r="A34" s="4" t="s">
        <v>22</v>
      </c>
      <c r="B34" s="17">
        <v>0</v>
      </c>
      <c r="C34" s="15"/>
    </row>
    <row r="35" spans="1:3" x14ac:dyDescent="0.25">
      <c r="A35" s="4" t="s">
        <v>23</v>
      </c>
      <c r="B35" s="6">
        <v>317047.5</v>
      </c>
      <c r="C35" s="5"/>
    </row>
    <row r="36" spans="1:3" x14ac:dyDescent="0.25">
      <c r="A36" s="4" t="s">
        <v>24</v>
      </c>
      <c r="B36" s="17">
        <v>4428256.83</v>
      </c>
      <c r="C36" s="5">
        <v>0</v>
      </c>
    </row>
    <row r="37" spans="1:3" x14ac:dyDescent="0.25">
      <c r="A37" s="4" t="s">
        <v>25</v>
      </c>
      <c r="B37" s="5">
        <v>2453055.54</v>
      </c>
      <c r="C37" s="5"/>
    </row>
    <row r="38" spans="1:3" x14ac:dyDescent="0.25">
      <c r="A38" s="4" t="s">
        <v>26</v>
      </c>
      <c r="B38" s="17">
        <v>0</v>
      </c>
      <c r="C38" s="5"/>
    </row>
    <row r="39" spans="1:3" x14ac:dyDescent="0.25">
      <c r="A39" s="4" t="s">
        <v>27</v>
      </c>
      <c r="B39" s="17">
        <v>618333.32999999996</v>
      </c>
      <c r="C39" s="5">
        <v>0</v>
      </c>
    </row>
    <row r="40" spans="1:3" ht="17.25" x14ac:dyDescent="0.4">
      <c r="A40" s="4" t="s">
        <v>28</v>
      </c>
      <c r="B40" s="16">
        <v>140000</v>
      </c>
      <c r="C40" s="4"/>
    </row>
    <row r="41" spans="1:3" x14ac:dyDescent="0.25">
      <c r="A41" s="11" t="s">
        <v>29</v>
      </c>
      <c r="B41" s="5">
        <v>0</v>
      </c>
      <c r="C41" s="15"/>
    </row>
    <row r="42" spans="1:3" x14ac:dyDescent="0.25">
      <c r="A42" s="4"/>
      <c r="B42" s="4"/>
      <c r="C42" s="15"/>
    </row>
    <row r="43" spans="1:3" x14ac:dyDescent="0.25">
      <c r="A43" s="14" t="s">
        <v>30</v>
      </c>
      <c r="B43" s="5"/>
      <c r="C43" s="15">
        <f>SUM(B34:B40)</f>
        <v>7956693.2000000002</v>
      </c>
    </row>
    <row r="44" spans="1:3" x14ac:dyDescent="0.25">
      <c r="A44" s="14"/>
      <c r="B44" s="5"/>
      <c r="C44" s="15"/>
    </row>
    <row r="45" spans="1:3" x14ac:dyDescent="0.25">
      <c r="A45" s="14" t="s">
        <v>31</v>
      </c>
      <c r="B45" s="5"/>
      <c r="C45" s="5"/>
    </row>
    <row r="46" spans="1:3" x14ac:dyDescent="0.25">
      <c r="A46" s="11" t="s">
        <v>32</v>
      </c>
      <c r="B46" s="5"/>
      <c r="C46" s="15"/>
    </row>
    <row r="47" spans="1:3" x14ac:dyDescent="0.25">
      <c r="A47" s="4" t="s">
        <v>33</v>
      </c>
      <c r="B47" s="15"/>
      <c r="C47" s="15">
        <v>106139050.65000001</v>
      </c>
    </row>
    <row r="48" spans="1:3" x14ac:dyDescent="0.25">
      <c r="A48" s="14" t="s">
        <v>34</v>
      </c>
      <c r="B48" s="5"/>
      <c r="C48" s="15">
        <f>+C43+C47</f>
        <v>114095743.85000001</v>
      </c>
    </row>
    <row r="49" spans="1:3" x14ac:dyDescent="0.25">
      <c r="A49" s="4"/>
      <c r="B49" s="15"/>
      <c r="C49" s="5"/>
    </row>
    <row r="50" spans="1:3" x14ac:dyDescent="0.25">
      <c r="A50" s="4"/>
      <c r="B50" s="6"/>
      <c r="C50" s="6"/>
    </row>
    <row r="51" spans="1:3" x14ac:dyDescent="0.25">
      <c r="A51" s="4"/>
      <c r="B51" s="6"/>
      <c r="C51" s="6"/>
    </row>
    <row r="52" spans="1:3" x14ac:dyDescent="0.25">
      <c r="A52" s="4"/>
      <c r="B52" s="5"/>
      <c r="C52" s="5"/>
    </row>
    <row r="53" spans="1:3" x14ac:dyDescent="0.25">
      <c r="A53" s="4" t="s">
        <v>35</v>
      </c>
      <c r="B53" s="5" t="s">
        <v>36</v>
      </c>
      <c r="C53" s="6"/>
    </row>
    <row r="54" spans="1:3" x14ac:dyDescent="0.25">
      <c r="A54" s="4" t="s">
        <v>37</v>
      </c>
      <c r="B54" s="5" t="s">
        <v>38</v>
      </c>
      <c r="C54" s="6"/>
    </row>
    <row r="55" spans="1:3" x14ac:dyDescent="0.25">
      <c r="A55" s="4" t="s">
        <v>39</v>
      </c>
      <c r="B55" s="5" t="s">
        <v>40</v>
      </c>
      <c r="C55" s="6"/>
    </row>
    <row r="56" spans="1:3" x14ac:dyDescent="0.25">
      <c r="A56" s="4"/>
      <c r="B56" s="6"/>
      <c r="C56" s="6"/>
    </row>
    <row r="57" spans="1:3" x14ac:dyDescent="0.25">
      <c r="A57" s="4"/>
      <c r="B57" s="6"/>
      <c r="C57" s="6"/>
    </row>
    <row r="58" spans="1:3" x14ac:dyDescent="0.25">
      <c r="A58" s="18"/>
      <c r="B58" s="19"/>
      <c r="C58" s="19"/>
    </row>
  </sheetData>
  <mergeCells count="5">
    <mergeCell ref="A8:C8"/>
    <mergeCell ref="A9:C9"/>
    <mergeCell ref="A10:C10"/>
    <mergeCell ref="A11:C11"/>
    <mergeCell ref="A12:C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A0C5F-32C9-419A-91ED-479B5E7415EE}">
  <dimension ref="B1:D47"/>
  <sheetViews>
    <sheetView workbookViewId="0">
      <selection activeCell="A9" sqref="A9"/>
    </sheetView>
  </sheetViews>
  <sheetFormatPr baseColWidth="10" defaultRowHeight="15" x14ac:dyDescent="0.25"/>
  <cols>
    <col min="2" max="2" width="42" customWidth="1"/>
    <col min="3" max="3" width="13.42578125" customWidth="1"/>
    <col min="4" max="4" width="14.85546875" customWidth="1"/>
  </cols>
  <sheetData>
    <row r="1" spans="2:4" x14ac:dyDescent="0.25">
      <c r="B1" s="1"/>
      <c r="C1" s="2"/>
      <c r="D1" s="2"/>
    </row>
    <row r="2" spans="2:4" x14ac:dyDescent="0.25">
      <c r="B2" s="1"/>
      <c r="C2" s="3"/>
      <c r="D2" s="3"/>
    </row>
    <row r="3" spans="2:4" x14ac:dyDescent="0.25">
      <c r="B3" s="1"/>
      <c r="C3" s="3"/>
      <c r="D3" s="3"/>
    </row>
    <row r="4" spans="2:4" x14ac:dyDescent="0.25">
      <c r="B4" s="1"/>
      <c r="C4" s="3"/>
      <c r="D4" s="3"/>
    </row>
    <row r="5" spans="2:4" ht="15.75" x14ac:dyDescent="0.25">
      <c r="B5" s="7" t="s">
        <v>0</v>
      </c>
      <c r="C5" s="7"/>
      <c r="D5" s="7"/>
    </row>
    <row r="6" spans="2:4" x14ac:dyDescent="0.25">
      <c r="B6" s="8" t="s">
        <v>1</v>
      </c>
      <c r="C6" s="8"/>
      <c r="D6" s="8"/>
    </row>
    <row r="7" spans="2:4" x14ac:dyDescent="0.25">
      <c r="B7" s="8" t="s">
        <v>2</v>
      </c>
      <c r="C7" s="8"/>
      <c r="D7" s="8"/>
    </row>
    <row r="8" spans="2:4" x14ac:dyDescent="0.25">
      <c r="B8" s="8" t="s">
        <v>3</v>
      </c>
      <c r="C8" s="8"/>
      <c r="D8" s="8"/>
    </row>
    <row r="9" spans="2:4" x14ac:dyDescent="0.25">
      <c r="B9" s="8" t="s">
        <v>4</v>
      </c>
      <c r="C9" s="8"/>
      <c r="D9" s="8"/>
    </row>
    <row r="10" spans="2:4" x14ac:dyDescent="0.25">
      <c r="B10" s="4"/>
      <c r="C10" s="9"/>
      <c r="D10" s="9"/>
    </row>
    <row r="11" spans="2:4" x14ac:dyDescent="0.25">
      <c r="B11" s="10" t="s">
        <v>5</v>
      </c>
      <c r="C11" s="5"/>
      <c r="D11" s="5"/>
    </row>
    <row r="12" spans="2:4" x14ac:dyDescent="0.25">
      <c r="B12" s="11" t="s">
        <v>6</v>
      </c>
      <c r="C12" s="5"/>
      <c r="D12" s="5"/>
    </row>
    <row r="13" spans="2:4" x14ac:dyDescent="0.25">
      <c r="B13" s="4" t="s">
        <v>7</v>
      </c>
      <c r="C13" s="5">
        <v>19734604.66</v>
      </c>
      <c r="D13" s="5"/>
    </row>
    <row r="14" spans="2:4" x14ac:dyDescent="0.25">
      <c r="B14" s="4" t="s">
        <v>8</v>
      </c>
      <c r="C14" s="12">
        <v>5363637.66</v>
      </c>
      <c r="D14" s="5"/>
    </row>
    <row r="15" spans="2:4" x14ac:dyDescent="0.25">
      <c r="B15" s="4" t="s">
        <v>9</v>
      </c>
      <c r="C15" s="5">
        <v>15492166.210000001</v>
      </c>
      <c r="D15" s="5"/>
    </row>
    <row r="16" spans="2:4" ht="17.25" x14ac:dyDescent="0.4">
      <c r="B16" s="4" t="s">
        <v>10</v>
      </c>
      <c r="C16" s="13">
        <v>4038600.62</v>
      </c>
      <c r="D16" s="6"/>
    </row>
    <row r="17" spans="2:4" x14ac:dyDescent="0.25">
      <c r="B17" s="14" t="s">
        <v>12</v>
      </c>
      <c r="C17" s="5"/>
      <c r="D17" s="15">
        <f>SUM(C13:C16)</f>
        <v>44629009.149999999</v>
      </c>
    </row>
    <row r="18" spans="2:4" x14ac:dyDescent="0.25">
      <c r="B18" s="11" t="s">
        <v>13</v>
      </c>
      <c r="C18" s="5"/>
      <c r="D18" s="5"/>
    </row>
    <row r="19" spans="2:4" x14ac:dyDescent="0.25">
      <c r="B19" s="4" t="s">
        <v>14</v>
      </c>
      <c r="C19" s="5">
        <v>151918780.56</v>
      </c>
      <c r="D19" s="5"/>
    </row>
    <row r="20" spans="2:4" x14ac:dyDescent="0.25">
      <c r="B20" s="4" t="s">
        <v>15</v>
      </c>
      <c r="C20" s="5">
        <v>2300196.96</v>
      </c>
      <c r="D20" s="5"/>
    </row>
    <row r="21" spans="2:4" x14ac:dyDescent="0.25">
      <c r="B21" s="14" t="s">
        <v>16</v>
      </c>
      <c r="C21" s="5"/>
      <c r="D21" s="5"/>
    </row>
    <row r="22" spans="2:4" ht="17.25" x14ac:dyDescent="0.4">
      <c r="B22" s="4" t="s">
        <v>17</v>
      </c>
      <c r="C22" s="16">
        <v>-84752242.819999993</v>
      </c>
      <c r="D22" s="5"/>
    </row>
    <row r="23" spans="2:4" x14ac:dyDescent="0.25">
      <c r="B23" s="14" t="s">
        <v>18</v>
      </c>
      <c r="C23" s="5"/>
      <c r="D23" s="15">
        <f>SUM(C19:C22)</f>
        <v>69466734.700000018</v>
      </c>
    </row>
    <row r="24" spans="2:4" x14ac:dyDescent="0.25">
      <c r="B24" s="14" t="s">
        <v>19</v>
      </c>
      <c r="C24" s="5"/>
      <c r="D24" s="15">
        <f>+D17+D23</f>
        <v>114095743.85000002</v>
      </c>
    </row>
    <row r="25" spans="2:4" x14ac:dyDescent="0.25">
      <c r="B25" s="4"/>
      <c r="C25" s="6"/>
      <c r="D25" s="6"/>
    </row>
    <row r="26" spans="2:4" x14ac:dyDescent="0.25">
      <c r="B26" s="14" t="s">
        <v>20</v>
      </c>
      <c r="C26" s="5"/>
      <c r="D26" s="5"/>
    </row>
    <row r="27" spans="2:4" x14ac:dyDescent="0.25">
      <c r="B27" s="11" t="s">
        <v>21</v>
      </c>
      <c r="C27" s="5"/>
      <c r="D27" s="15"/>
    </row>
    <row r="28" spans="2:4" x14ac:dyDescent="0.25">
      <c r="B28" s="4" t="s">
        <v>22</v>
      </c>
      <c r="C28" s="17">
        <v>0</v>
      </c>
      <c r="D28" s="15"/>
    </row>
    <row r="29" spans="2:4" x14ac:dyDescent="0.25">
      <c r="B29" s="4" t="s">
        <v>23</v>
      </c>
      <c r="C29" s="6">
        <v>317047.5</v>
      </c>
      <c r="D29" s="5"/>
    </row>
    <row r="30" spans="2:4" x14ac:dyDescent="0.25">
      <c r="B30" s="4" t="s">
        <v>24</v>
      </c>
      <c r="C30" s="17">
        <v>4428256.83</v>
      </c>
      <c r="D30" s="5">
        <v>0</v>
      </c>
    </row>
    <row r="31" spans="2:4" x14ac:dyDescent="0.25">
      <c r="B31" s="4" t="s">
        <v>25</v>
      </c>
      <c r="C31" s="5">
        <v>2453055.54</v>
      </c>
      <c r="D31" s="5"/>
    </row>
    <row r="32" spans="2:4" x14ac:dyDescent="0.25">
      <c r="B32" s="4" t="s">
        <v>26</v>
      </c>
      <c r="C32" s="17">
        <v>0</v>
      </c>
      <c r="D32" s="5"/>
    </row>
    <row r="33" spans="2:4" x14ac:dyDescent="0.25">
      <c r="B33" s="4" t="s">
        <v>27</v>
      </c>
      <c r="C33" s="17">
        <v>618333.32999999996</v>
      </c>
      <c r="D33" s="5">
        <v>0</v>
      </c>
    </row>
    <row r="34" spans="2:4" ht="17.25" x14ac:dyDescent="0.4">
      <c r="B34" s="4" t="s">
        <v>28</v>
      </c>
      <c r="C34" s="16">
        <v>140000</v>
      </c>
      <c r="D34" s="4"/>
    </row>
    <row r="35" spans="2:4" x14ac:dyDescent="0.25">
      <c r="B35" s="11" t="s">
        <v>29</v>
      </c>
      <c r="C35" s="5">
        <v>0</v>
      </c>
      <c r="D35" s="15"/>
    </row>
    <row r="36" spans="2:4" x14ac:dyDescent="0.25">
      <c r="B36" s="4"/>
      <c r="C36" s="4"/>
      <c r="D36" s="15"/>
    </row>
    <row r="37" spans="2:4" x14ac:dyDescent="0.25">
      <c r="B37" s="14" t="s">
        <v>30</v>
      </c>
      <c r="C37" s="5"/>
      <c r="D37" s="15">
        <f>SUM(C28:C34)</f>
        <v>7956693.2000000002</v>
      </c>
    </row>
    <row r="38" spans="2:4" x14ac:dyDescent="0.25">
      <c r="B38" s="14" t="s">
        <v>31</v>
      </c>
      <c r="C38" s="5"/>
      <c r="D38" s="5"/>
    </row>
    <row r="39" spans="2:4" x14ac:dyDescent="0.25">
      <c r="B39" s="11" t="s">
        <v>32</v>
      </c>
      <c r="C39" s="5"/>
      <c r="D39" s="15"/>
    </row>
    <row r="40" spans="2:4" x14ac:dyDescent="0.25">
      <c r="B40" s="4" t="s">
        <v>33</v>
      </c>
      <c r="C40" s="15"/>
      <c r="D40" s="15">
        <v>106139050.65000001</v>
      </c>
    </row>
    <row r="41" spans="2:4" x14ac:dyDescent="0.25">
      <c r="B41" s="14" t="s">
        <v>34</v>
      </c>
      <c r="C41" s="5"/>
      <c r="D41" s="15">
        <f>+D37+D40</f>
        <v>114095743.85000001</v>
      </c>
    </row>
    <row r="42" spans="2:4" x14ac:dyDescent="0.25">
      <c r="B42" s="4"/>
      <c r="C42" s="15"/>
      <c r="D42" s="5"/>
    </row>
    <row r="43" spans="2:4" x14ac:dyDescent="0.25">
      <c r="B43" s="4"/>
      <c r="C43" s="6"/>
      <c r="D43" s="6"/>
    </row>
    <row r="44" spans="2:4" x14ac:dyDescent="0.25">
      <c r="B44" s="4" t="s">
        <v>35</v>
      </c>
      <c r="C44" s="5" t="s">
        <v>36</v>
      </c>
      <c r="D44" s="6"/>
    </row>
    <row r="45" spans="2:4" x14ac:dyDescent="0.25">
      <c r="B45" s="4" t="s">
        <v>37</v>
      </c>
      <c r="C45" s="5" t="s">
        <v>38</v>
      </c>
      <c r="D45" s="6"/>
    </row>
    <row r="46" spans="2:4" x14ac:dyDescent="0.25">
      <c r="B46" s="4" t="s">
        <v>39</v>
      </c>
      <c r="C46" s="5" t="s">
        <v>40</v>
      </c>
      <c r="D46" s="6"/>
    </row>
    <row r="47" spans="2:4" x14ac:dyDescent="0.25">
      <c r="B47" s="4"/>
      <c r="C47" s="6"/>
      <c r="D47" s="6"/>
    </row>
  </sheetData>
  <mergeCells count="5">
    <mergeCell ref="B5:D5"/>
    <mergeCell ref="B6:D6"/>
    <mergeCell ref="B7:D7"/>
    <mergeCell ref="B8:D8"/>
    <mergeCell ref="B9:D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9B9AD-40C3-41EB-BDB5-5AEDD557CA68}">
  <dimension ref="A1:L40"/>
  <sheetViews>
    <sheetView tabSelected="1" topLeftCell="A22" workbookViewId="0">
      <selection activeCell="E25" sqref="E25"/>
    </sheetView>
  </sheetViews>
  <sheetFormatPr baseColWidth="10" defaultRowHeight="15" x14ac:dyDescent="0.25"/>
  <cols>
    <col min="2" max="2" width="23" customWidth="1"/>
    <col min="3" max="3" width="18" customWidth="1"/>
    <col min="4" max="4" width="14" customWidth="1"/>
    <col min="5" max="5" width="31.42578125" customWidth="1"/>
    <col min="6" max="6" width="13.7109375" customWidth="1"/>
    <col min="8" max="8" width="17.42578125" customWidth="1"/>
    <col min="12" max="12" width="14.7109375" customWidth="1"/>
  </cols>
  <sheetData>
    <row r="1" spans="1:12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x14ac:dyDescent="0.25">
      <c r="A4" s="20"/>
      <c r="B4" s="20"/>
      <c r="C4" s="20"/>
      <c r="D4" s="20"/>
      <c r="E4" s="20"/>
      <c r="F4" s="20"/>
      <c r="G4" s="20"/>
      <c r="H4" s="20"/>
      <c r="I4" s="21"/>
      <c r="J4" s="20"/>
      <c r="K4" s="20"/>
      <c r="L4" s="20"/>
    </row>
    <row r="5" spans="1:12" ht="18.75" x14ac:dyDescent="0.25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15.75" x14ac:dyDescent="0.25">
      <c r="A6" s="23" t="s">
        <v>41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x14ac:dyDescent="0.25">
      <c r="A7" s="24" t="s">
        <v>42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2" ht="15.75" thickBot="1" x14ac:dyDescent="0.3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7"/>
    </row>
    <row r="10" spans="1:12" ht="75.75" thickBot="1" x14ac:dyDescent="0.3">
      <c r="A10" s="28" t="s">
        <v>43</v>
      </c>
      <c r="B10" s="31" t="s">
        <v>44</v>
      </c>
      <c r="C10" s="30" t="s">
        <v>45</v>
      </c>
      <c r="D10" s="29" t="s">
        <v>46</v>
      </c>
      <c r="E10" s="31" t="s">
        <v>47</v>
      </c>
      <c r="F10" s="29" t="s">
        <v>48</v>
      </c>
      <c r="G10" s="32" t="s">
        <v>49</v>
      </c>
      <c r="H10" s="33" t="s">
        <v>50</v>
      </c>
      <c r="I10" s="34" t="s">
        <v>51</v>
      </c>
      <c r="J10" s="29" t="s">
        <v>52</v>
      </c>
      <c r="K10" s="29" t="s">
        <v>53</v>
      </c>
      <c r="L10" s="35" t="s">
        <v>54</v>
      </c>
    </row>
    <row r="11" spans="1:12" ht="84.75" x14ac:dyDescent="0.25">
      <c r="A11" s="72" t="s">
        <v>55</v>
      </c>
      <c r="B11" s="36" t="s">
        <v>56</v>
      </c>
      <c r="C11" s="37" t="s">
        <v>57</v>
      </c>
      <c r="D11" s="38" t="s">
        <v>58</v>
      </c>
      <c r="E11" s="39" t="s">
        <v>59</v>
      </c>
      <c r="F11" s="40">
        <v>29143.43</v>
      </c>
      <c r="G11" s="41">
        <v>56.2</v>
      </c>
      <c r="H11" s="74">
        <v>1637860.66</v>
      </c>
      <c r="I11" s="42"/>
      <c r="J11" s="43">
        <v>0</v>
      </c>
      <c r="K11" s="38"/>
      <c r="L11" s="44">
        <f>H11</f>
        <v>1637860.66</v>
      </c>
    </row>
    <row r="12" spans="1:12" ht="24.75" x14ac:dyDescent="0.25">
      <c r="A12" s="63" t="s">
        <v>55</v>
      </c>
      <c r="B12" s="73" t="s">
        <v>60</v>
      </c>
      <c r="C12" s="37" t="s">
        <v>61</v>
      </c>
      <c r="D12" s="38" t="s">
        <v>62</v>
      </c>
      <c r="E12" s="39" t="s">
        <v>63</v>
      </c>
      <c r="F12" s="45"/>
      <c r="G12" s="46"/>
      <c r="H12" s="74">
        <v>44437.3</v>
      </c>
      <c r="I12" s="47"/>
      <c r="J12" s="43">
        <v>0</v>
      </c>
      <c r="K12" s="48"/>
      <c r="L12" s="44">
        <f>L11+H12-J12</f>
        <v>1682297.96</v>
      </c>
    </row>
    <row r="13" spans="1:12" ht="36.75" x14ac:dyDescent="0.25">
      <c r="A13" s="63" t="s">
        <v>55</v>
      </c>
      <c r="B13" s="49" t="s">
        <v>64</v>
      </c>
      <c r="C13" s="75"/>
      <c r="D13" s="50" t="s">
        <v>65</v>
      </c>
      <c r="E13" s="39" t="s">
        <v>66</v>
      </c>
      <c r="F13" s="45"/>
      <c r="G13" s="46"/>
      <c r="H13" s="74">
        <v>1086994.93</v>
      </c>
      <c r="I13" s="47"/>
      <c r="J13" s="43">
        <v>0</v>
      </c>
      <c r="K13" s="48"/>
      <c r="L13" s="44">
        <f>L12+H13-J13</f>
        <v>2769292.8899999997</v>
      </c>
    </row>
    <row r="14" spans="1:12" ht="96.75" x14ac:dyDescent="0.25">
      <c r="A14" s="53">
        <v>44384</v>
      </c>
      <c r="B14" s="49" t="s">
        <v>67</v>
      </c>
      <c r="C14" s="76" t="s">
        <v>68</v>
      </c>
      <c r="D14" s="38" t="s">
        <v>58</v>
      </c>
      <c r="E14" s="51" t="s">
        <v>69</v>
      </c>
      <c r="F14" s="45"/>
      <c r="G14" s="46"/>
      <c r="H14" s="74"/>
      <c r="I14" s="47">
        <v>420.25</v>
      </c>
      <c r="J14" s="77">
        <v>23618.2</v>
      </c>
      <c r="K14" s="48" t="s">
        <v>70</v>
      </c>
      <c r="L14" s="44">
        <f>L13+H14-J14</f>
        <v>2745674.6899999995</v>
      </c>
    </row>
    <row r="15" spans="1:12" ht="48.75" x14ac:dyDescent="0.25">
      <c r="A15" s="54">
        <v>44396</v>
      </c>
      <c r="B15" s="49" t="s">
        <v>67</v>
      </c>
      <c r="C15" s="78" t="s">
        <v>71</v>
      </c>
      <c r="D15" s="38" t="s">
        <v>58</v>
      </c>
      <c r="E15" s="51" t="s">
        <v>72</v>
      </c>
      <c r="F15" s="45"/>
      <c r="G15" s="46"/>
      <c r="H15" s="74"/>
      <c r="I15" s="47">
        <v>70.73</v>
      </c>
      <c r="J15" s="79">
        <v>3975</v>
      </c>
      <c r="K15" s="48" t="s">
        <v>73</v>
      </c>
      <c r="L15" s="44">
        <f t="shared" ref="L15:L30" si="0">L14+H15-J15</f>
        <v>2741699.6899999995</v>
      </c>
    </row>
    <row r="16" spans="1:12" ht="48.75" x14ac:dyDescent="0.25">
      <c r="A16" s="54">
        <v>44396</v>
      </c>
      <c r="B16" s="49" t="s">
        <v>67</v>
      </c>
      <c r="C16" s="78" t="s">
        <v>74</v>
      </c>
      <c r="D16" s="38" t="s">
        <v>58</v>
      </c>
      <c r="E16" s="51" t="s">
        <v>75</v>
      </c>
      <c r="F16" s="45"/>
      <c r="G16" s="46"/>
      <c r="H16" s="74"/>
      <c r="I16" s="47">
        <v>76.39</v>
      </c>
      <c r="J16" s="79">
        <v>4293</v>
      </c>
      <c r="K16" s="48" t="s">
        <v>73</v>
      </c>
      <c r="L16" s="44">
        <f t="shared" si="0"/>
        <v>2737406.6899999995</v>
      </c>
    </row>
    <row r="17" spans="1:12" ht="96.75" x14ac:dyDescent="0.25">
      <c r="A17" s="54">
        <v>44404</v>
      </c>
      <c r="B17" s="49" t="s">
        <v>67</v>
      </c>
      <c r="C17" s="78" t="s">
        <v>76</v>
      </c>
      <c r="D17" s="38" t="s">
        <v>58</v>
      </c>
      <c r="E17" s="52" t="s">
        <v>77</v>
      </c>
      <c r="F17" s="45"/>
      <c r="G17" s="46"/>
      <c r="H17" s="74"/>
      <c r="I17" s="47">
        <v>189.49</v>
      </c>
      <c r="J17" s="80">
        <v>10649.28</v>
      </c>
      <c r="K17" s="48" t="s">
        <v>78</v>
      </c>
      <c r="L17" s="44">
        <f t="shared" si="0"/>
        <v>2726757.4099999997</v>
      </c>
    </row>
    <row r="18" spans="1:12" ht="84.75" x14ac:dyDescent="0.25">
      <c r="A18" s="54">
        <v>44404</v>
      </c>
      <c r="B18" s="49" t="s">
        <v>67</v>
      </c>
      <c r="C18" s="78" t="s">
        <v>79</v>
      </c>
      <c r="D18" s="38" t="s">
        <v>58</v>
      </c>
      <c r="E18" s="52" t="s">
        <v>80</v>
      </c>
      <c r="F18" s="45"/>
      <c r="G18" s="46"/>
      <c r="H18" s="74"/>
      <c r="I18" s="47">
        <v>189.49</v>
      </c>
      <c r="J18" s="80">
        <v>10649.28</v>
      </c>
      <c r="K18" s="48" t="s">
        <v>78</v>
      </c>
      <c r="L18" s="44">
        <f t="shared" si="0"/>
        <v>2716108.13</v>
      </c>
    </row>
    <row r="19" spans="1:12" ht="84.75" x14ac:dyDescent="0.25">
      <c r="A19" s="54">
        <v>44404</v>
      </c>
      <c r="B19" s="49" t="s">
        <v>67</v>
      </c>
      <c r="C19" s="78" t="s">
        <v>81</v>
      </c>
      <c r="D19" s="38" t="s">
        <v>58</v>
      </c>
      <c r="E19" s="52" t="s">
        <v>82</v>
      </c>
      <c r="F19" s="45"/>
      <c r="G19" s="46"/>
      <c r="H19" s="74"/>
      <c r="I19" s="47">
        <v>189.49</v>
      </c>
      <c r="J19" s="80">
        <v>10649.28</v>
      </c>
      <c r="K19" s="48" t="s">
        <v>78</v>
      </c>
      <c r="L19" s="44">
        <f t="shared" si="0"/>
        <v>2705458.85</v>
      </c>
    </row>
    <row r="20" spans="1:12" ht="84.75" x14ac:dyDescent="0.25">
      <c r="A20" s="54">
        <v>44404</v>
      </c>
      <c r="B20" s="49" t="s">
        <v>67</v>
      </c>
      <c r="C20" s="78" t="s">
        <v>83</v>
      </c>
      <c r="D20" s="38" t="s">
        <v>58</v>
      </c>
      <c r="E20" s="52" t="s">
        <v>84</v>
      </c>
      <c r="F20" s="45"/>
      <c r="G20" s="46"/>
      <c r="H20" s="74"/>
      <c r="I20" s="47">
        <v>189.49</v>
      </c>
      <c r="J20" s="80">
        <v>10649.28</v>
      </c>
      <c r="K20" s="48" t="s">
        <v>78</v>
      </c>
      <c r="L20" s="44">
        <f t="shared" si="0"/>
        <v>2694809.5700000003</v>
      </c>
    </row>
    <row r="21" spans="1:12" ht="96.75" x14ac:dyDescent="0.25">
      <c r="A21" s="54">
        <v>44404</v>
      </c>
      <c r="B21" s="49" t="s">
        <v>67</v>
      </c>
      <c r="C21" s="78" t="s">
        <v>85</v>
      </c>
      <c r="D21" s="38" t="s">
        <v>58</v>
      </c>
      <c r="E21" s="52" t="s">
        <v>86</v>
      </c>
      <c r="F21" s="45"/>
      <c r="G21" s="46"/>
      <c r="H21" s="74"/>
      <c r="I21" s="47">
        <v>189.49</v>
      </c>
      <c r="J21" s="80">
        <v>10649.28</v>
      </c>
      <c r="K21" s="48" t="s">
        <v>78</v>
      </c>
      <c r="L21" s="44">
        <f t="shared" si="0"/>
        <v>2684160.2900000005</v>
      </c>
    </row>
    <row r="22" spans="1:12" ht="96.75" x14ac:dyDescent="0.25">
      <c r="A22" s="53">
        <v>44407</v>
      </c>
      <c r="B22" s="49" t="s">
        <v>67</v>
      </c>
      <c r="C22" s="76" t="s">
        <v>87</v>
      </c>
      <c r="D22" s="38" t="s">
        <v>58</v>
      </c>
      <c r="E22" s="52" t="s">
        <v>88</v>
      </c>
      <c r="F22" s="45"/>
      <c r="G22" s="46"/>
      <c r="H22" s="74"/>
      <c r="I22" s="47">
        <v>189.49</v>
      </c>
      <c r="J22" s="81">
        <v>10649.28</v>
      </c>
      <c r="K22" s="48" t="s">
        <v>78</v>
      </c>
      <c r="L22" s="44">
        <f t="shared" si="0"/>
        <v>2673511.0100000007</v>
      </c>
    </row>
    <row r="23" spans="1:12" x14ac:dyDescent="0.25">
      <c r="A23" s="53">
        <v>44408</v>
      </c>
      <c r="B23" s="49" t="s">
        <v>67</v>
      </c>
      <c r="C23" s="37" t="s">
        <v>89</v>
      </c>
      <c r="D23" s="38" t="s">
        <v>58</v>
      </c>
      <c r="E23" s="51" t="s">
        <v>90</v>
      </c>
      <c r="F23" s="45"/>
      <c r="G23" s="46"/>
      <c r="H23" s="44"/>
      <c r="I23" s="47">
        <v>395.7</v>
      </c>
      <c r="J23" s="82">
        <v>22238.25</v>
      </c>
      <c r="K23" s="48" t="s">
        <v>91</v>
      </c>
      <c r="L23" s="44">
        <f t="shared" si="0"/>
        <v>2651272.7600000007</v>
      </c>
    </row>
    <row r="24" spans="1:12" ht="48.75" x14ac:dyDescent="0.25">
      <c r="A24" s="54">
        <v>44392</v>
      </c>
      <c r="B24" s="36" t="s">
        <v>92</v>
      </c>
      <c r="C24" s="55">
        <v>279</v>
      </c>
      <c r="D24" s="38" t="s">
        <v>62</v>
      </c>
      <c r="E24" s="51" t="s">
        <v>93</v>
      </c>
      <c r="F24" s="45"/>
      <c r="G24" s="46"/>
      <c r="H24" s="44"/>
      <c r="I24" s="47"/>
      <c r="J24" s="83">
        <v>803.25</v>
      </c>
      <c r="K24" s="48" t="s">
        <v>73</v>
      </c>
      <c r="L24" s="44">
        <f t="shared" si="0"/>
        <v>2650469.5100000007</v>
      </c>
    </row>
    <row r="25" spans="1:12" ht="84.75" x14ac:dyDescent="0.25">
      <c r="A25" s="54">
        <v>44393</v>
      </c>
      <c r="B25" s="36" t="s">
        <v>92</v>
      </c>
      <c r="C25" s="55">
        <v>280</v>
      </c>
      <c r="D25" s="38" t="s">
        <v>62</v>
      </c>
      <c r="E25" s="52" t="s">
        <v>94</v>
      </c>
      <c r="F25" s="45"/>
      <c r="G25" s="46"/>
      <c r="H25" s="44"/>
      <c r="I25" s="47"/>
      <c r="J25" s="83">
        <v>22904.69</v>
      </c>
      <c r="K25" s="48" t="s">
        <v>95</v>
      </c>
      <c r="L25" s="44">
        <f t="shared" si="0"/>
        <v>2627564.8200000008</v>
      </c>
    </row>
    <row r="26" spans="1:12" ht="24.75" x14ac:dyDescent="0.25">
      <c r="A26" s="63">
        <v>44408</v>
      </c>
      <c r="B26" s="36" t="s">
        <v>92</v>
      </c>
      <c r="C26" s="37" t="s">
        <v>89</v>
      </c>
      <c r="D26" s="38" t="s">
        <v>62</v>
      </c>
      <c r="E26" s="51" t="s">
        <v>90</v>
      </c>
      <c r="F26" s="45"/>
      <c r="G26" s="46"/>
      <c r="H26" s="44"/>
      <c r="I26" s="47"/>
      <c r="J26" s="43">
        <v>210.56</v>
      </c>
      <c r="K26" s="48" t="s">
        <v>91</v>
      </c>
      <c r="L26" s="44">
        <f t="shared" si="0"/>
        <v>2627354.2600000007</v>
      </c>
    </row>
    <row r="27" spans="1:12" ht="48.75" x14ac:dyDescent="0.25">
      <c r="A27" s="63">
        <v>44392</v>
      </c>
      <c r="B27" s="49" t="s">
        <v>64</v>
      </c>
      <c r="C27" s="55">
        <v>1643</v>
      </c>
      <c r="D27" s="37" t="s">
        <v>65</v>
      </c>
      <c r="E27" s="51" t="s">
        <v>96</v>
      </c>
      <c r="F27" s="56"/>
      <c r="G27" s="57"/>
      <c r="H27" s="58"/>
      <c r="I27" s="59"/>
      <c r="J27" s="84">
        <v>457.93</v>
      </c>
      <c r="K27" s="60" t="s">
        <v>73</v>
      </c>
      <c r="L27" s="44">
        <f t="shared" si="0"/>
        <v>2626896.3300000005</v>
      </c>
    </row>
    <row r="28" spans="1:12" ht="60.75" x14ac:dyDescent="0.25">
      <c r="A28" s="63">
        <v>44392</v>
      </c>
      <c r="B28" s="49" t="s">
        <v>64</v>
      </c>
      <c r="C28" s="61">
        <v>1644</v>
      </c>
      <c r="D28" s="37" t="s">
        <v>65</v>
      </c>
      <c r="E28" s="51" t="s">
        <v>97</v>
      </c>
      <c r="F28" s="56"/>
      <c r="G28" s="57"/>
      <c r="H28" s="58"/>
      <c r="I28" s="59"/>
      <c r="J28" s="77">
        <v>191.39</v>
      </c>
      <c r="K28" s="60" t="s">
        <v>73</v>
      </c>
      <c r="L28" s="44">
        <f t="shared" si="0"/>
        <v>2626704.9400000004</v>
      </c>
    </row>
    <row r="29" spans="1:12" ht="72.75" x14ac:dyDescent="0.25">
      <c r="A29" s="63">
        <v>44407</v>
      </c>
      <c r="B29" s="49" t="s">
        <v>64</v>
      </c>
      <c r="C29" s="62">
        <v>1645</v>
      </c>
      <c r="D29" s="37" t="s">
        <v>65</v>
      </c>
      <c r="E29" s="51" t="s">
        <v>98</v>
      </c>
      <c r="F29" s="56"/>
      <c r="G29" s="57"/>
      <c r="H29" s="58"/>
      <c r="I29" s="59"/>
      <c r="J29" s="79">
        <v>15141.86</v>
      </c>
      <c r="K29" s="60" t="s">
        <v>95</v>
      </c>
      <c r="L29" s="44">
        <f t="shared" si="0"/>
        <v>2611563.0800000005</v>
      </c>
    </row>
    <row r="30" spans="1:12" x14ac:dyDescent="0.25">
      <c r="A30" s="63">
        <v>44408</v>
      </c>
      <c r="B30" s="49" t="s">
        <v>64</v>
      </c>
      <c r="C30" s="37" t="s">
        <v>89</v>
      </c>
      <c r="D30" s="37" t="s">
        <v>65</v>
      </c>
      <c r="E30" s="51" t="s">
        <v>90</v>
      </c>
      <c r="F30" s="56"/>
      <c r="G30" s="57"/>
      <c r="H30" s="58"/>
      <c r="I30" s="64"/>
      <c r="J30" s="85">
        <v>175.98</v>
      </c>
      <c r="K30" s="60" t="s">
        <v>91</v>
      </c>
      <c r="L30" s="44">
        <f t="shared" si="0"/>
        <v>2611387.1000000006</v>
      </c>
    </row>
    <row r="31" spans="1:12" ht="15.75" thickBot="1" x14ac:dyDescent="0.3">
      <c r="A31" s="65"/>
      <c r="B31" s="66"/>
      <c r="C31" s="67"/>
      <c r="D31" s="68"/>
      <c r="E31" s="86"/>
      <c r="F31" s="56"/>
      <c r="G31" s="57"/>
      <c r="H31" s="58"/>
      <c r="I31" s="59"/>
      <c r="J31" s="69">
        <v>0</v>
      </c>
      <c r="K31" s="60"/>
      <c r="L31" s="58"/>
    </row>
    <row r="32" spans="1:12" x14ac:dyDescent="0.25">
      <c r="A32" s="87"/>
      <c r="B32" s="88"/>
      <c r="C32" s="88"/>
      <c r="D32" s="88"/>
      <c r="E32" s="88"/>
      <c r="F32" s="88"/>
      <c r="G32" s="88"/>
      <c r="H32" s="89">
        <f>SUM(H11:H31)</f>
        <v>2769292.8899999997</v>
      </c>
      <c r="I32" s="90">
        <f>I23+I22+I21+I20+I19+I18+I17+I14</f>
        <v>1952.89</v>
      </c>
      <c r="J32" s="91">
        <f>SUM(J11:J31)</f>
        <v>157905.79</v>
      </c>
      <c r="K32" s="88"/>
      <c r="L32" s="92">
        <f>H32-J32</f>
        <v>2611387.0999999996</v>
      </c>
    </row>
    <row r="33" spans="1:12" ht="15.75" thickBot="1" x14ac:dyDescent="0.3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5"/>
    </row>
    <row r="34" spans="1:12" x14ac:dyDescent="0.25">
      <c r="A34" s="71"/>
      <c r="B34" s="71"/>
      <c r="C34" s="71"/>
      <c r="D34" s="71"/>
      <c r="E34" s="71"/>
      <c r="F34" s="71"/>
      <c r="G34" s="71"/>
      <c r="H34" s="71"/>
      <c r="I34" s="96"/>
      <c r="J34" s="97"/>
      <c r="K34" s="71"/>
      <c r="L34" s="98"/>
    </row>
    <row r="35" spans="1:12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98"/>
    </row>
    <row r="36" spans="1:12" x14ac:dyDescent="0.25">
      <c r="A36" s="71"/>
      <c r="B36" s="71"/>
      <c r="C36" s="71" t="s">
        <v>99</v>
      </c>
      <c r="D36" s="71"/>
      <c r="E36" s="71"/>
      <c r="F36" s="71" t="s">
        <v>100</v>
      </c>
      <c r="G36" s="71"/>
      <c r="H36" s="71"/>
      <c r="I36" s="71"/>
      <c r="J36" s="71" t="s">
        <v>101</v>
      </c>
      <c r="K36" s="71"/>
      <c r="L36" s="98"/>
    </row>
    <row r="37" spans="1:12" x14ac:dyDescent="0.25">
      <c r="A37" s="71"/>
      <c r="B37" s="71"/>
      <c r="C37" s="71" t="s">
        <v>37</v>
      </c>
      <c r="D37" s="71"/>
      <c r="E37" s="71"/>
      <c r="F37" s="71" t="s">
        <v>102</v>
      </c>
      <c r="G37" s="71"/>
      <c r="H37" s="71"/>
      <c r="I37" s="71"/>
      <c r="J37" s="71" t="s">
        <v>103</v>
      </c>
      <c r="K37" s="71"/>
      <c r="L37" s="98"/>
    </row>
    <row r="38" spans="1:12" x14ac:dyDescent="0.25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</row>
    <row r="39" spans="1:12" x14ac:dyDescent="0.25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71"/>
      <c r="L39" s="71"/>
    </row>
    <row r="40" spans="1:12" x14ac:dyDescent="0.25">
      <c r="L40" s="70"/>
    </row>
  </sheetData>
  <mergeCells count="3">
    <mergeCell ref="A5:L5"/>
    <mergeCell ref="A6:L6"/>
    <mergeCell ref="A7:L7"/>
  </mergeCells>
  <pageMargins left="0.19685039370078741" right="0.31496062992125984" top="0.17" bottom="0.23622047244094491" header="0.17" footer="0.17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GENERAL</vt:lpstr>
      <vt:lpstr>Hoja2</vt:lpstr>
      <vt:lpstr>RELACION INGRESO Y EGRESOJULIO</vt:lpstr>
      <vt:lpstr>Hoja2!Área_de_impresión</vt:lpstr>
      <vt:lpstr>'RELACION INGRESO Y EGRESOJULIO'!Títulos_a_imprimir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Ivelisse Vargas</cp:lastModifiedBy>
  <cp:lastPrinted>2021-08-17T17:06:51Z</cp:lastPrinted>
  <dcterms:created xsi:type="dcterms:W3CDTF">2021-08-17T13:36:23Z</dcterms:created>
  <dcterms:modified xsi:type="dcterms:W3CDTF">2021-08-17T17:12:45Z</dcterms:modified>
</cp:coreProperties>
</file>